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"/>
    </mc:Choice>
  </mc:AlternateContent>
  <bookViews>
    <workbookView xWindow="0" yWindow="0" windowWidth="24000" windowHeight="9885"/>
  </bookViews>
  <sheets>
    <sheet name="GD Caña Planta" sheetId="1" r:id="rId1"/>
    <sheet name="GD Caña Soca" sheetId="2" r:id="rId2"/>
  </sheets>
  <externalReferences>
    <externalReference r:id="rId3"/>
  </externalReferences>
  <definedNames>
    <definedName name="_xlnm.Print_Area" localSheetId="0">'GD Caña Planta'!$B$14:$J$87</definedName>
    <definedName name="_xlnm.Print_Area" localSheetId="1">'GD Caña Soca'!$B$14:$J$17</definedName>
    <definedName name="Has_Tot" localSheetId="1">#REF!</definedName>
    <definedName name="Has_Tot">#REF!</definedName>
    <definedName name="Rendimiento_Caña_Ha" localSheetId="1">#REF!</definedName>
    <definedName name="Rendimiento_Caña_Ha">#REF!</definedName>
    <definedName name="Rendimiento_Caña_surco" localSheetId="1">#REF!</definedName>
    <definedName name="Rendimiento_Caña_surco">#REF!</definedName>
    <definedName name="_xlnm.Print_Titles" localSheetId="0">'GD Caña Planta'!$13:$20</definedName>
    <definedName name="_xlnm.Print_Titles" localSheetId="1">'GD Caña Soca'!$13:$17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34" i="2"/>
  <c r="I31" i="2"/>
  <c r="H30" i="2"/>
  <c r="I28" i="2"/>
  <c r="G28" i="2"/>
  <c r="I24" i="2"/>
  <c r="G24" i="2"/>
  <c r="B13" i="2"/>
  <c r="I68" i="1" l="1"/>
  <c r="I65" i="1"/>
  <c r="G65" i="1"/>
  <c r="I61" i="1"/>
  <c r="G61" i="1"/>
  <c r="I50" i="1"/>
  <c r="I46" i="1"/>
  <c r="I44" i="1"/>
  <c r="I40" i="1"/>
  <c r="I35" i="1"/>
  <c r="G35" i="1"/>
  <c r="I31" i="1"/>
  <c r="G31" i="1"/>
  <c r="I27" i="1"/>
  <c r="G27" i="1"/>
  <c r="I23" i="1"/>
  <c r="G23" i="1"/>
  <c r="B13" i="1"/>
  <c r="I38" i="1" l="1"/>
</calcChain>
</file>

<file path=xl/sharedStrings.xml><?xml version="1.0" encoding="utf-8"?>
<sst xmlns="http://schemas.openxmlformats.org/spreadsheetml/2006/main" count="167" uniqueCount="85">
  <si>
    <t>Nº de</t>
  </si>
  <si>
    <t>Potencia</t>
  </si>
  <si>
    <t>Otros Insumos</t>
  </si>
  <si>
    <t>HP</t>
  </si>
  <si>
    <t>h./ha</t>
  </si>
  <si>
    <t>l/ha</t>
  </si>
  <si>
    <t>Cant/ha</t>
  </si>
  <si>
    <t>Preparación de suelo</t>
  </si>
  <si>
    <t>Descepar con Rastra</t>
  </si>
  <si>
    <t>Tractor Deutz 120 HP</t>
  </si>
  <si>
    <t>Rastra</t>
  </si>
  <si>
    <t>Subsolar</t>
  </si>
  <si>
    <t>Subsolador</t>
  </si>
  <si>
    <t>Cincelar</t>
  </si>
  <si>
    <t>Cincel</t>
  </si>
  <si>
    <t>Rastrear</t>
  </si>
  <si>
    <t>Surcar</t>
  </si>
  <si>
    <t>Surcardor doble</t>
  </si>
  <si>
    <t>Plantar</t>
  </si>
  <si>
    <t>Plantar (Carro)</t>
  </si>
  <si>
    <t>4 Operarios</t>
  </si>
  <si>
    <t>Semilla (tn)</t>
  </si>
  <si>
    <t xml:space="preserve">Tapar </t>
  </si>
  <si>
    <t>Equipo de Cultivo</t>
  </si>
  <si>
    <t>Cuidados Culturales de Caña planta</t>
  </si>
  <si>
    <t>Bajar Bordo (Desboquille)</t>
  </si>
  <si>
    <t>Bajar bordo</t>
  </si>
  <si>
    <t>Cultivo y Fertilización</t>
  </si>
  <si>
    <t>Equipo de Cultivo con Tolva</t>
  </si>
  <si>
    <t>Urea (Kg)</t>
  </si>
  <si>
    <t>1 Operario</t>
  </si>
  <si>
    <t>Control de Malezas I (Mosquito)</t>
  </si>
  <si>
    <t>Pulverizadora Mosquito (Contr.)</t>
  </si>
  <si>
    <t>Ametrina</t>
  </si>
  <si>
    <t>Atrazina</t>
  </si>
  <si>
    <t>2,4 D Sal Amina</t>
  </si>
  <si>
    <t>MSMA</t>
  </si>
  <si>
    <t>Control de Maleza II (Avión)</t>
  </si>
  <si>
    <t>Avion (Contratado)</t>
  </si>
  <si>
    <t>Dicamba</t>
  </si>
  <si>
    <t>Riego. Incluidas regueras</t>
  </si>
  <si>
    <t xml:space="preserve">Combustible </t>
  </si>
  <si>
    <t>Agroquímicos</t>
  </si>
  <si>
    <t>Mano de Obra</t>
  </si>
  <si>
    <t>Veces</t>
  </si>
  <si>
    <t>Epoca Probable</t>
  </si>
  <si>
    <t>Meses de:</t>
  </si>
  <si>
    <t xml:space="preserve">Superficie: </t>
  </si>
  <si>
    <t>has</t>
  </si>
  <si>
    <t>Trabajo Práctico: Carta Gantt</t>
  </si>
  <si>
    <t>Tiempo Operativo</t>
  </si>
  <si>
    <t>Jorn/ha</t>
  </si>
  <si>
    <t>Marzo - Abril</t>
  </si>
  <si>
    <t>Marzo - Junio</t>
  </si>
  <si>
    <t>Abril - Mayo</t>
  </si>
  <si>
    <t>Mayo</t>
  </si>
  <si>
    <t>Junio</t>
  </si>
  <si>
    <t>Realice la Calendarización anual de Actividades (CARTA GANTT)</t>
  </si>
  <si>
    <t>Tenga en cuenta que:</t>
  </si>
  <si>
    <t>1. La Carta Gantt debe tener períodos, por lo menos, quincenales.</t>
  </si>
  <si>
    <r>
      <t xml:space="preserve">2.  Debe realizarse según el </t>
    </r>
    <r>
      <rPr>
        <b/>
        <sz val="11"/>
        <rFont val="Arial"/>
        <family val="2"/>
      </rPr>
      <t xml:space="preserve">tiempo mínimo necesario </t>
    </r>
    <r>
      <rPr>
        <sz val="11"/>
        <rFont val="Arial"/>
        <family val="2"/>
      </rPr>
      <t xml:space="preserve">de cada labor y la </t>
    </r>
    <r>
      <rPr>
        <b/>
        <sz val="11"/>
        <rFont val="Arial"/>
        <family val="2"/>
      </rPr>
      <t>epoca más probable</t>
    </r>
    <r>
      <rPr>
        <sz val="11"/>
        <rFont val="Arial"/>
        <family val="2"/>
      </rPr>
      <t>. Ambos deben aparecer en el recuadro correspondiente a la labor.</t>
    </r>
  </si>
  <si>
    <t>4. Calcular el tiempo minino de cada labor en base al Tiempo Operativo (hs/ha), y considerando un jornal de 8 hs.</t>
  </si>
  <si>
    <r>
      <t xml:space="preserve">5. A continuación de la Carta Gantt por labor, agregar los </t>
    </r>
    <r>
      <rPr>
        <b/>
        <sz val="11"/>
        <rFont val="Arial"/>
        <family val="2"/>
      </rPr>
      <t>totales</t>
    </r>
    <r>
      <rPr>
        <sz val="11"/>
        <rFont val="Arial"/>
        <family val="2"/>
      </rPr>
      <t xml:space="preserve"> necesarios para los recursos: Combustible y Mano de Obra.</t>
    </r>
  </si>
  <si>
    <t>Plantación de caña (*)</t>
  </si>
  <si>
    <t>(*) La Plantación de caña se considera una sola labor, porque las labores que comprende se superponen. Considere una labor conjunta con un tiempo operativo de 8 hs/ha, tiempo que necesitan 4 operarios para plantar una ha.</t>
  </si>
  <si>
    <t>15 a 30 Agosto</t>
  </si>
  <si>
    <t>15 Octubre a 15 de Noviembre</t>
  </si>
  <si>
    <t>3. El tiempo mínimo de labor puede ser superior a la epoca probable. En ese caso considere que las labores se pueden superponer, o utilizar dos equipos para una misma labor. Elija el diseño que crea conveniente.</t>
  </si>
  <si>
    <t>5. Si la labor no tiene tiempo operativo (ej. en labores contratadas), considere la epoca más probable unicamente.</t>
  </si>
  <si>
    <t>Riego (3 a 6 riegos)</t>
  </si>
  <si>
    <t>Noviembre a Febrero</t>
  </si>
  <si>
    <t xml:space="preserve">Cosecha y Transporte </t>
  </si>
  <si>
    <t>Cosecha contratada</t>
  </si>
  <si>
    <t>Transporte contratado</t>
  </si>
  <si>
    <t>Agosto a 15 Noviembre</t>
  </si>
  <si>
    <t>Control de Malezas II (Avión)</t>
  </si>
  <si>
    <t>Cuidados Culturales de Caña Soca</t>
  </si>
  <si>
    <t>Diciembre</t>
  </si>
  <si>
    <t>Noviembre</t>
  </si>
  <si>
    <t>Agosto - 15 Septiembre</t>
  </si>
  <si>
    <t>Pulverizadora Mosquito</t>
  </si>
  <si>
    <t>En la parte inferior de esta planilla figura un cuadro con las labores que se realizan habitualmente en la actividad CAÑA DE AZÚCAR - CAÑA SOCA.</t>
  </si>
  <si>
    <t>LABORES A EN CAÑA SOCA</t>
  </si>
  <si>
    <t>LABORES A REALIZAR EN CAÑA PLANTA</t>
  </si>
  <si>
    <t>En la parte inferior de esta planilla figura un cuadro con las labores que se realizan habitualmente en la actividad CAÑA DE AZÚCAR - CAÑA PLANTA.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</si>
</sst>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/>
    </xf>
    <xf numFmtId="164" fontId="3" fillId="2" borderId="3" xfId="0" applyNumberFormat="1" applyFont="1" applyFill="1" applyBorder="1" applyAlignment="1" applyProtection="1">
      <alignment horizontal="center"/>
    </xf>
    <xf numFmtId="164" fontId="0" fillId="2" borderId="3" xfId="0" applyNumberFormat="1" applyFont="1" applyFill="1" applyBorder="1" applyAlignment="1" applyProtection="1">
      <alignment horizontal="center"/>
    </xf>
    <xf numFmtId="0" fontId="0" fillId="0" borderId="0" xfId="0" applyBorder="1"/>
    <xf numFmtId="164" fontId="0" fillId="0" borderId="4" xfId="0" applyNumberFormat="1" applyFont="1" applyFill="1" applyBorder="1" applyAlignment="1" applyProtection="1">
      <alignment horizontal="center"/>
    </xf>
    <xf numFmtId="164" fontId="0" fillId="0" borderId="5" xfId="0" applyNumberFormat="1" applyFont="1" applyFill="1" applyBorder="1" applyAlignment="1" applyProtection="1">
      <alignment horizontal="center"/>
    </xf>
    <xf numFmtId="2" fontId="2" fillId="0" borderId="5" xfId="0" applyNumberFormat="1" applyFont="1" applyFill="1" applyBorder="1" applyAlignment="1" applyProtection="1">
      <alignment horizontal="right"/>
    </xf>
    <xf numFmtId="2" fontId="0" fillId="0" borderId="5" xfId="0" applyNumberFormat="1" applyFont="1" applyFill="1" applyBorder="1" applyAlignment="1" applyProtection="1">
      <alignment horizontal="center"/>
    </xf>
    <xf numFmtId="2" fontId="0" fillId="0" borderId="6" xfId="0" applyNumberFormat="1" applyFont="1" applyFill="1" applyBorder="1" applyAlignment="1" applyProtection="1">
      <alignment horizontal="right"/>
    </xf>
    <xf numFmtId="164" fontId="0" fillId="0" borderId="6" xfId="0" applyNumberFormat="1" applyFont="1" applyFill="1" applyBorder="1" applyAlignment="1" applyProtection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ill="1"/>
    <xf numFmtId="2" fontId="0" fillId="0" borderId="6" xfId="0" applyNumberFormat="1" applyFont="1" applyFill="1" applyBorder="1" applyAlignment="1">
      <alignment horizontal="right"/>
    </xf>
    <xf numFmtId="0" fontId="0" fillId="0" borderId="6" xfId="0" applyFill="1" applyBorder="1"/>
    <xf numFmtId="2" fontId="0" fillId="0" borderId="6" xfId="0" applyNumberFormat="1" applyFill="1" applyBorder="1"/>
    <xf numFmtId="0" fontId="0" fillId="0" borderId="5" xfId="0" applyFont="1" applyFill="1" applyBorder="1" applyAlignment="1">
      <alignment horizontal="right"/>
    </xf>
    <xf numFmtId="164" fontId="0" fillId="0" borderId="5" xfId="0" applyNumberFormat="1" applyFont="1" applyFill="1" applyBorder="1" applyAlignment="1" applyProtection="1">
      <alignment horizontal="right"/>
    </xf>
    <xf numFmtId="2" fontId="0" fillId="0" borderId="5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164" fontId="0" fillId="0" borderId="2" xfId="0" applyNumberFormat="1" applyFont="1" applyFill="1" applyBorder="1" applyAlignment="1" applyProtection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 applyProtection="1">
      <alignment horizontal="right"/>
    </xf>
    <xf numFmtId="10" fontId="0" fillId="0" borderId="0" xfId="0" applyNumberFormat="1"/>
    <xf numFmtId="164" fontId="0" fillId="2" borderId="1" xfId="0" applyNumberForma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164" fontId="0" fillId="2" borderId="12" xfId="0" applyNumberFormat="1" applyFont="1" applyFill="1" applyBorder="1" applyAlignment="1" applyProtection="1">
      <alignment horizontal="center" vertical="center"/>
    </xf>
    <xf numFmtId="164" fontId="0" fillId="2" borderId="13" xfId="0" applyNumberFormat="1" applyFont="1" applyFill="1" applyBorder="1" applyAlignment="1" applyProtection="1">
      <alignment horizontal="center" vertical="center"/>
    </xf>
    <xf numFmtId="164" fontId="0" fillId="2" borderId="14" xfId="0" applyNumberFormat="1" applyFont="1" applyFill="1" applyBorder="1" applyAlignment="1" applyProtection="1">
      <alignment horizontal="center" wrapText="1"/>
    </xf>
    <xf numFmtId="164" fontId="0" fillId="2" borderId="15" xfId="0" applyNumberFormat="1" applyFont="1" applyFill="1" applyBorder="1" applyAlignment="1" applyProtection="1">
      <alignment horizontal="center" vertical="center" wrapText="1"/>
    </xf>
    <xf numFmtId="164" fontId="0" fillId="2" borderId="14" xfId="0" applyNumberFormat="1" applyFont="1" applyFill="1" applyBorder="1" applyAlignment="1" applyProtection="1">
      <alignment horizontal="center" vertical="center" wrapText="1"/>
    </xf>
    <xf numFmtId="164" fontId="0" fillId="2" borderId="16" xfId="0" applyNumberFormat="1" applyFont="1" applyFill="1" applyBorder="1" applyAlignment="1" applyProtection="1">
      <alignment horizontal="center" vertical="center" wrapText="1"/>
    </xf>
    <xf numFmtId="164" fontId="0" fillId="2" borderId="17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>
      <alignment horizontal="left"/>
    </xf>
    <xf numFmtId="164" fontId="0" fillId="0" borderId="19" xfId="0" applyNumberFormat="1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left"/>
    </xf>
    <xf numFmtId="2" fontId="0" fillId="0" borderId="21" xfId="0" applyNumberFormat="1" applyFont="1" applyFill="1" applyBorder="1" applyAlignment="1" applyProtection="1">
      <alignment horizontal="center"/>
    </xf>
    <xf numFmtId="2" fontId="2" fillId="0" borderId="22" xfId="0" applyNumberFormat="1" applyFont="1" applyFill="1" applyBorder="1" applyAlignment="1" applyProtection="1">
      <alignment horizontal="left"/>
    </xf>
    <xf numFmtId="2" fontId="0" fillId="0" borderId="23" xfId="0" applyNumberFormat="1" applyFont="1" applyFill="1" applyBorder="1" applyAlignment="1" applyProtection="1">
      <alignment horizontal="right"/>
    </xf>
    <xf numFmtId="0" fontId="0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2" xfId="0" applyFill="1" applyBorder="1"/>
    <xf numFmtId="0" fontId="2" fillId="0" borderId="20" xfId="0" applyFont="1" applyFill="1" applyBorder="1" applyAlignment="1">
      <alignment horizontal="left"/>
    </xf>
    <xf numFmtId="2" fontId="0" fillId="0" borderId="21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2" fontId="0" fillId="0" borderId="25" xfId="0" applyNumberFormat="1" applyFont="1" applyFill="1" applyBorder="1" applyAlignment="1" applyProtection="1">
      <alignment horizontal="right"/>
    </xf>
    <xf numFmtId="2" fontId="0" fillId="0" borderId="26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2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4" fontId="1" fillId="0" borderId="0" xfId="0" applyNumberFormat="1" applyFont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left"/>
    </xf>
    <xf numFmtId="2" fontId="0" fillId="0" borderId="27" xfId="0" applyNumberFormat="1" applyFont="1" applyFill="1" applyBorder="1" applyAlignment="1" applyProtection="1">
      <alignment horizontal="right"/>
    </xf>
    <xf numFmtId="164" fontId="0" fillId="0" borderId="22" xfId="0" applyNumberFormat="1" applyFont="1" applyFill="1" applyBorder="1" applyAlignment="1" applyProtection="1">
      <alignment horizontal="left"/>
    </xf>
    <xf numFmtId="2" fontId="0" fillId="0" borderId="23" xfId="0" applyNumberFormat="1" applyFill="1" applyBorder="1"/>
    <xf numFmtId="164" fontId="0" fillId="2" borderId="28" xfId="0" applyNumberFormat="1" applyFont="1" applyFill="1" applyBorder="1" applyAlignment="1" applyProtection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/>
    </xf>
    <xf numFmtId="164" fontId="2" fillId="2" borderId="30" xfId="0" applyNumberFormat="1" applyFont="1" applyFill="1" applyBorder="1" applyAlignment="1" applyProtection="1">
      <alignment horizontal="left"/>
    </xf>
    <xf numFmtId="164" fontId="2" fillId="2" borderId="31" xfId="0" applyNumberFormat="1" applyFont="1" applyFill="1" applyBorder="1" applyAlignment="1" applyProtection="1">
      <alignment horizontal="left"/>
    </xf>
    <xf numFmtId="164" fontId="0" fillId="0" borderId="2" xfId="0" applyNumberFormat="1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</xf>
    <xf numFmtId="164" fontId="0" fillId="0" borderId="32" xfId="0" applyNumberFormat="1" applyFont="1" applyFill="1" applyBorder="1" applyAlignment="1" applyProtection="1">
      <alignment horizontal="center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center"/>
    </xf>
    <xf numFmtId="164" fontId="2" fillId="2" borderId="34" xfId="0" applyNumberFormat="1" applyFont="1" applyFill="1" applyBorder="1" applyAlignment="1" applyProtection="1">
      <alignment horizontal="left"/>
    </xf>
    <xf numFmtId="164" fontId="2" fillId="2" borderId="35" xfId="0" applyNumberFormat="1" applyFont="1" applyFill="1" applyBorder="1" applyAlignment="1" applyProtection="1">
      <alignment horizontal="left"/>
    </xf>
    <xf numFmtId="164" fontId="0" fillId="2" borderId="36" xfId="0" applyNumberFormat="1" applyFont="1" applyFill="1" applyBorder="1" applyAlignment="1" applyProtection="1">
      <alignment horizontal="center" vertical="center"/>
    </xf>
    <xf numFmtId="164" fontId="3" fillId="2" borderId="37" xfId="0" applyNumberFormat="1" applyFont="1" applyFill="1" applyBorder="1" applyAlignment="1" applyProtection="1">
      <alignment horizontal="center"/>
    </xf>
    <xf numFmtId="0" fontId="0" fillId="0" borderId="33" xfId="0" applyFont="1" applyFill="1" applyBorder="1" applyAlignment="1">
      <alignment horizontal="right"/>
    </xf>
    <xf numFmtId="0" fontId="0" fillId="0" borderId="33" xfId="0" applyFill="1" applyBorder="1"/>
    <xf numFmtId="0" fontId="0" fillId="0" borderId="38" xfId="0" applyFont="1" applyFill="1" applyBorder="1" applyAlignment="1">
      <alignment horizontal="right"/>
    </xf>
    <xf numFmtId="164" fontId="2" fillId="0" borderId="39" xfId="0" applyNumberFormat="1" applyFont="1" applyFill="1" applyBorder="1" applyAlignment="1" applyProtection="1">
      <alignment horizontal="left"/>
    </xf>
    <xf numFmtId="164" fontId="2" fillId="0" borderId="40" xfId="0" applyNumberFormat="1" applyFont="1" applyFill="1" applyBorder="1" applyAlignment="1" applyProtection="1">
      <alignment horizontal="left"/>
    </xf>
    <xf numFmtId="164" fontId="2" fillId="0" borderId="41" xfId="0" applyNumberFormat="1" applyFont="1" applyFill="1" applyBorder="1" applyAlignment="1" applyProtection="1">
      <alignment horizontal="left"/>
    </xf>
    <xf numFmtId="0" fontId="0" fillId="0" borderId="41" xfId="0" applyFont="1" applyFill="1" applyBorder="1" applyAlignment="1">
      <alignment horizontal="left"/>
    </xf>
    <xf numFmtId="164" fontId="0" fillId="0" borderId="41" xfId="0" applyNumberFormat="1" applyFont="1" applyFill="1" applyBorder="1" applyAlignment="1" applyProtection="1">
      <alignment horizontal="left"/>
    </xf>
    <xf numFmtId="0" fontId="2" fillId="0" borderId="4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l\Desktop\00Costos%20y%20Resultados%20Ca&#241;a%20de%20Azucar%20201909%20(Version%203)%20con%20Capital%20de%20Traba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Capital Fijo"/>
      <sheetName val="GD Caña Planta"/>
      <sheetName val="GD Caña Soca"/>
      <sheetName val="GI-ICC"/>
      <sheetName val="CP"/>
      <sheetName val="Ingresos"/>
      <sheetName val="no va"/>
      <sheetName val="CB_DATA_"/>
      <sheetName val="Rentabilidad"/>
      <sheetName val="Scheafer"/>
      <sheetName val="EVIN SF"/>
      <sheetName val="Pres. CP"/>
      <sheetName val="Préstamo"/>
      <sheetName val="EVIN CF"/>
      <sheetName val="EVIN Sens"/>
      <sheetName val="Gráfico Sens"/>
      <sheetName val="MonteCarlo"/>
      <sheetName val="EVIN Simulac"/>
      <sheetName val="sensibilidad"/>
      <sheetName val="tiempos"/>
      <sheetName val="Hoja12"/>
      <sheetName val="Hoja13"/>
      <sheetName val="Hoja14"/>
      <sheetName val="Hoja15"/>
      <sheetName val="Hoja16"/>
    </sheetNames>
    <sheetDataSet>
      <sheetData sheetId="0">
        <row r="1">
          <cell r="B1" t="str">
            <v>PRODUCCION DE CAÑA DE AZÚCAR - PROVINCIA DE TUCUMAN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0"/>
  <sheetViews>
    <sheetView showGridLines="0" tabSelected="1" zoomScaleNormal="100" workbookViewId="0">
      <selection activeCell="B2" sqref="B2"/>
    </sheetView>
  </sheetViews>
  <sheetFormatPr baseColWidth="10" defaultRowHeight="12.75" x14ac:dyDescent="0.2"/>
  <cols>
    <col min="1" max="1" width="1.42578125" customWidth="1"/>
    <col min="2" max="2" width="33.28515625" style="1" customWidth="1"/>
    <col min="3" max="3" width="17.140625" style="1" customWidth="1"/>
    <col min="4" max="10" width="8" customWidth="1"/>
    <col min="11" max="11" width="14.7109375" customWidth="1"/>
  </cols>
  <sheetData>
    <row r="1" spans="2:10" ht="18" x14ac:dyDescent="0.25">
      <c r="B1" s="71" t="s">
        <v>49</v>
      </c>
      <c r="C1" s="71"/>
      <c r="D1" s="71"/>
      <c r="E1" s="71"/>
      <c r="F1" s="71"/>
      <c r="G1" s="71"/>
      <c r="H1" s="71"/>
      <c r="I1" s="71"/>
      <c r="J1" s="71"/>
    </row>
    <row r="2" spans="2:10" ht="18" x14ac:dyDescent="0.25">
      <c r="B2" s="32"/>
      <c r="C2" s="32"/>
      <c r="D2" s="32"/>
      <c r="E2" s="32"/>
      <c r="F2" s="32"/>
      <c r="G2" s="37"/>
      <c r="H2" s="37"/>
      <c r="I2" s="37"/>
      <c r="J2" s="37"/>
    </row>
    <row r="3" spans="2:10" ht="28.5" customHeight="1" x14ac:dyDescent="0.2">
      <c r="B3" s="72" t="s">
        <v>84</v>
      </c>
      <c r="C3" s="72"/>
      <c r="D3" s="72"/>
      <c r="E3" s="72"/>
      <c r="F3" s="72"/>
      <c r="G3" s="72"/>
      <c r="H3" s="72"/>
      <c r="I3" s="72"/>
      <c r="J3" s="72"/>
    </row>
    <row r="4" spans="2:10" s="40" customFormat="1" ht="15.75" customHeight="1" x14ac:dyDescent="0.25">
      <c r="B4" s="39" t="s">
        <v>57</v>
      </c>
      <c r="C4" s="39"/>
    </row>
    <row r="5" spans="2:10" s="40" customFormat="1" ht="15.75" customHeight="1" x14ac:dyDescent="0.25">
      <c r="B5" s="38" t="s">
        <v>58</v>
      </c>
      <c r="C5" s="39"/>
    </row>
    <row r="6" spans="2:10" s="40" customFormat="1" ht="15.75" customHeight="1" x14ac:dyDescent="0.25">
      <c r="B6" s="38" t="s">
        <v>59</v>
      </c>
      <c r="C6" s="39"/>
    </row>
    <row r="7" spans="2:10" s="40" customFormat="1" ht="28.5" customHeight="1" x14ac:dyDescent="0.2">
      <c r="B7" s="72" t="s">
        <v>60</v>
      </c>
      <c r="C7" s="72"/>
      <c r="D7" s="72"/>
      <c r="E7" s="72"/>
      <c r="F7" s="72"/>
      <c r="G7" s="72"/>
      <c r="H7" s="72"/>
      <c r="I7" s="72"/>
      <c r="J7" s="72"/>
    </row>
    <row r="8" spans="2:10" s="40" customFormat="1" ht="28.5" customHeight="1" x14ac:dyDescent="0.2">
      <c r="B8" s="72" t="s">
        <v>67</v>
      </c>
      <c r="C8" s="72"/>
      <c r="D8" s="72"/>
      <c r="E8" s="72"/>
      <c r="F8" s="72"/>
      <c r="G8" s="72"/>
      <c r="H8" s="72"/>
      <c r="I8" s="72"/>
      <c r="J8" s="72"/>
    </row>
    <row r="9" spans="2:10" s="40" customFormat="1" ht="15.75" customHeight="1" x14ac:dyDescent="0.25">
      <c r="B9" s="38" t="s">
        <v>61</v>
      </c>
      <c r="C9" s="39"/>
    </row>
    <row r="10" spans="2:10" s="40" customFormat="1" ht="15.75" customHeight="1" x14ac:dyDescent="0.25">
      <c r="B10" s="38" t="s">
        <v>68</v>
      </c>
      <c r="C10" s="39"/>
    </row>
    <row r="11" spans="2:10" s="40" customFormat="1" ht="28.5" customHeight="1" x14ac:dyDescent="0.2">
      <c r="B11" s="72" t="s">
        <v>62</v>
      </c>
      <c r="C11" s="72"/>
      <c r="D11" s="72"/>
      <c r="E11" s="72"/>
      <c r="F11" s="72"/>
      <c r="G11" s="72"/>
      <c r="H11" s="72"/>
      <c r="I11" s="72"/>
      <c r="J11" s="72"/>
    </row>
    <row r="12" spans="2:10" s="40" customFormat="1" ht="15" x14ac:dyDescent="0.25">
      <c r="B12" s="38"/>
      <c r="C12" s="39"/>
    </row>
    <row r="13" spans="2:10" ht="18" x14ac:dyDescent="0.25">
      <c r="B13" s="71" t="str">
        <f>[1]Precios!B1</f>
        <v>PRODUCCION DE CAÑA DE AZÚCAR - PROVINCIA DE TUCUMAN</v>
      </c>
      <c r="C13" s="71"/>
      <c r="D13" s="71"/>
      <c r="E13" s="71"/>
      <c r="F13" s="71"/>
      <c r="G13" s="71"/>
      <c r="H13" s="71"/>
      <c r="I13" s="71"/>
      <c r="J13" s="71"/>
    </row>
    <row r="14" spans="2:10" ht="15.75" x14ac:dyDescent="0.25">
      <c r="B14" s="73" t="s">
        <v>83</v>
      </c>
      <c r="C14" s="73"/>
      <c r="D14" s="73"/>
      <c r="E14" s="73"/>
      <c r="F14" s="73"/>
      <c r="G14" s="73"/>
      <c r="H14" s="73"/>
      <c r="I14" s="73"/>
      <c r="J14" s="73"/>
    </row>
    <row r="16" spans="2:10" ht="18" x14ac:dyDescent="0.25">
      <c r="B16" s="33" t="s">
        <v>47</v>
      </c>
      <c r="C16" s="34">
        <v>40</v>
      </c>
      <c r="D16" s="35" t="s">
        <v>48</v>
      </c>
    </row>
    <row r="17" spans="2:11" ht="13.5" thickBot="1" x14ac:dyDescent="0.25"/>
    <row r="18" spans="2:11" ht="42" customHeight="1" x14ac:dyDescent="0.2">
      <c r="B18" s="80"/>
      <c r="C18" s="78" t="s">
        <v>45</v>
      </c>
      <c r="D18" s="41" t="s">
        <v>0</v>
      </c>
      <c r="E18" s="42" t="s">
        <v>1</v>
      </c>
      <c r="F18" s="43" t="s">
        <v>50</v>
      </c>
      <c r="G18" s="44" t="s">
        <v>41</v>
      </c>
      <c r="H18" s="44" t="s">
        <v>42</v>
      </c>
      <c r="I18" s="45" t="s">
        <v>43</v>
      </c>
      <c r="J18" s="46" t="s">
        <v>2</v>
      </c>
    </row>
    <row r="19" spans="2:11" s="4" customFormat="1" ht="13.5" thickBot="1" x14ac:dyDescent="0.25">
      <c r="B19" s="81"/>
      <c r="C19" s="79" t="s">
        <v>46</v>
      </c>
      <c r="D19" s="30" t="s">
        <v>44</v>
      </c>
      <c r="E19" s="2" t="s">
        <v>3</v>
      </c>
      <c r="F19" s="2" t="s">
        <v>4</v>
      </c>
      <c r="G19" s="2" t="s">
        <v>5</v>
      </c>
      <c r="H19" s="3" t="s">
        <v>6</v>
      </c>
      <c r="I19" s="2" t="s">
        <v>51</v>
      </c>
      <c r="J19" s="47" t="s">
        <v>6</v>
      </c>
      <c r="K19"/>
    </row>
    <row r="20" spans="2:11" ht="13.5" thickBot="1" x14ac:dyDescent="0.25">
      <c r="B20" s="48"/>
      <c r="C20" s="64"/>
      <c r="D20" s="5"/>
      <c r="E20" s="5"/>
      <c r="F20" s="5"/>
      <c r="G20" s="5"/>
      <c r="H20" s="5"/>
      <c r="I20" s="5"/>
      <c r="J20" s="49"/>
    </row>
    <row r="21" spans="2:11" ht="13.5" thickBot="1" x14ac:dyDescent="0.25">
      <c r="B21" s="50" t="s">
        <v>7</v>
      </c>
      <c r="C21" s="65" t="s">
        <v>53</v>
      </c>
      <c r="D21" s="6"/>
      <c r="E21" s="6"/>
      <c r="F21" s="6"/>
      <c r="G21" s="8"/>
      <c r="H21" s="8"/>
      <c r="I21" s="7"/>
      <c r="J21" s="51"/>
    </row>
    <row r="22" spans="2:11" x14ac:dyDescent="0.2">
      <c r="B22" s="52" t="s">
        <v>8</v>
      </c>
      <c r="C22" s="66" t="s">
        <v>52</v>
      </c>
      <c r="D22" s="9"/>
      <c r="E22" s="9"/>
      <c r="F22" s="9"/>
      <c r="G22" s="9"/>
      <c r="H22" s="9"/>
      <c r="I22" s="9"/>
      <c r="J22" s="53"/>
    </row>
    <row r="23" spans="2:11" s="12" customFormat="1" x14ac:dyDescent="0.2">
      <c r="B23" s="54" t="s">
        <v>9</v>
      </c>
      <c r="C23" s="67"/>
      <c r="D23" s="10">
        <v>2</v>
      </c>
      <c r="E23" s="10">
        <v>120</v>
      </c>
      <c r="F23" s="10">
        <v>1</v>
      </c>
      <c r="G23" s="9">
        <f>0.16*E23*D23*F23</f>
        <v>38.4</v>
      </c>
      <c r="H23" s="9"/>
      <c r="I23" s="9">
        <f>F23*D23*0.125</f>
        <v>0.25</v>
      </c>
      <c r="J23" s="53"/>
    </row>
    <row r="24" spans="2:11" s="12" customFormat="1" x14ac:dyDescent="0.2">
      <c r="B24" s="54" t="s">
        <v>10</v>
      </c>
      <c r="C24" s="67"/>
      <c r="D24" s="11"/>
      <c r="E24" s="10"/>
      <c r="F24" s="11"/>
      <c r="G24" s="13"/>
      <c r="H24" s="9"/>
      <c r="I24" s="9"/>
      <c r="J24" s="53"/>
    </row>
    <row r="25" spans="2:11" s="12" customFormat="1" x14ac:dyDescent="0.2">
      <c r="B25" s="54"/>
      <c r="C25" s="67"/>
      <c r="D25" s="11"/>
      <c r="E25" s="10"/>
      <c r="F25" s="11"/>
      <c r="G25" s="13"/>
      <c r="H25" s="9"/>
      <c r="I25" s="9"/>
      <c r="J25" s="53"/>
    </row>
    <row r="26" spans="2:11" s="12" customFormat="1" x14ac:dyDescent="0.2">
      <c r="B26" s="55" t="s">
        <v>11</v>
      </c>
      <c r="C26" s="67" t="s">
        <v>54</v>
      </c>
      <c r="D26" s="11"/>
      <c r="E26" s="10"/>
      <c r="F26" s="11"/>
      <c r="G26" s="13"/>
      <c r="H26" s="9"/>
      <c r="I26" s="9"/>
      <c r="J26" s="53"/>
    </row>
    <row r="27" spans="2:11" s="12" customFormat="1" x14ac:dyDescent="0.2">
      <c r="B27" s="54" t="s">
        <v>9</v>
      </c>
      <c r="C27" s="67"/>
      <c r="D27" s="11">
        <v>1</v>
      </c>
      <c r="E27" s="10">
        <v>120</v>
      </c>
      <c r="F27" s="11">
        <v>2</v>
      </c>
      <c r="G27" s="9">
        <f>0.18*E27*D27*F27</f>
        <v>43.199999999999996</v>
      </c>
      <c r="H27" s="9"/>
      <c r="I27" s="9">
        <f>F27*D27*0.125</f>
        <v>0.25</v>
      </c>
      <c r="J27" s="53"/>
    </row>
    <row r="28" spans="2:11" s="12" customFormat="1" x14ac:dyDescent="0.2">
      <c r="B28" s="54" t="s">
        <v>12</v>
      </c>
      <c r="C28" s="67"/>
      <c r="D28" s="11"/>
      <c r="E28" s="10"/>
      <c r="F28" s="11"/>
      <c r="G28" s="13"/>
      <c r="H28" s="9"/>
      <c r="I28" s="9"/>
      <c r="J28" s="53"/>
    </row>
    <row r="29" spans="2:11" s="12" customFormat="1" x14ac:dyDescent="0.2">
      <c r="B29" s="54"/>
      <c r="C29" s="67"/>
      <c r="D29" s="11"/>
      <c r="E29" s="10"/>
      <c r="F29" s="11"/>
      <c r="G29" s="13"/>
      <c r="H29" s="9"/>
      <c r="I29" s="9"/>
      <c r="J29" s="53"/>
    </row>
    <row r="30" spans="2:11" s="12" customFormat="1" x14ac:dyDescent="0.2">
      <c r="B30" s="55" t="s">
        <v>13</v>
      </c>
      <c r="C30" s="67" t="s">
        <v>55</v>
      </c>
      <c r="D30" s="11"/>
      <c r="E30" s="10"/>
      <c r="F30" s="11"/>
      <c r="G30" s="13"/>
      <c r="H30" s="9"/>
      <c r="I30" s="9"/>
      <c r="J30" s="53"/>
    </row>
    <row r="31" spans="2:11" s="12" customFormat="1" x14ac:dyDescent="0.2">
      <c r="B31" s="54" t="s">
        <v>9</v>
      </c>
      <c r="C31" s="67"/>
      <c r="D31" s="11">
        <v>1</v>
      </c>
      <c r="E31" s="10">
        <v>120</v>
      </c>
      <c r="F31" s="11">
        <v>1.5</v>
      </c>
      <c r="G31" s="9">
        <f>0.18*E31*D31*F31</f>
        <v>32.4</v>
      </c>
      <c r="H31" s="9"/>
      <c r="I31" s="9">
        <f>F31*D31*0.125</f>
        <v>0.1875</v>
      </c>
      <c r="J31" s="53"/>
    </row>
    <row r="32" spans="2:11" s="12" customFormat="1" x14ac:dyDescent="0.2">
      <c r="B32" s="54" t="s">
        <v>14</v>
      </c>
      <c r="C32" s="67"/>
      <c r="D32" s="11"/>
      <c r="E32" s="10"/>
      <c r="F32" s="11"/>
      <c r="G32" s="9"/>
      <c r="H32" s="9"/>
      <c r="I32" s="9"/>
      <c r="J32" s="53"/>
    </row>
    <row r="33" spans="2:10" s="12" customFormat="1" x14ac:dyDescent="0.2">
      <c r="B33" s="54"/>
      <c r="C33" s="67"/>
      <c r="D33" s="11"/>
      <c r="E33" s="10"/>
      <c r="F33" s="11"/>
      <c r="G33" s="9"/>
      <c r="H33" s="9"/>
      <c r="I33" s="9"/>
      <c r="J33" s="53"/>
    </row>
    <row r="34" spans="2:10" s="12" customFormat="1" x14ac:dyDescent="0.2">
      <c r="B34" s="55" t="s">
        <v>15</v>
      </c>
      <c r="C34" s="67" t="s">
        <v>56</v>
      </c>
      <c r="D34" s="11"/>
      <c r="E34" s="10"/>
      <c r="F34" s="11"/>
      <c r="G34" s="13"/>
      <c r="H34" s="9"/>
      <c r="I34" s="9"/>
      <c r="J34" s="53"/>
    </row>
    <row r="35" spans="2:10" s="12" customFormat="1" x14ac:dyDescent="0.2">
      <c r="B35" s="54" t="s">
        <v>9</v>
      </c>
      <c r="C35" s="67"/>
      <c r="D35" s="11">
        <v>1</v>
      </c>
      <c r="E35" s="10">
        <v>120</v>
      </c>
      <c r="F35" s="11">
        <v>1</v>
      </c>
      <c r="G35" s="9">
        <f>0.16*E35*D35*F35</f>
        <v>19.2</v>
      </c>
      <c r="H35" s="9"/>
      <c r="I35" s="9">
        <f>F35*D35*0.125</f>
        <v>0.125</v>
      </c>
      <c r="J35" s="53"/>
    </row>
    <row r="36" spans="2:10" s="12" customFormat="1" x14ac:dyDescent="0.2">
      <c r="B36" s="54" t="s">
        <v>10</v>
      </c>
      <c r="C36" s="67"/>
      <c r="D36" s="11"/>
      <c r="E36" s="10"/>
      <c r="F36" s="11"/>
      <c r="G36" s="9"/>
      <c r="H36" s="9"/>
      <c r="I36" s="9"/>
      <c r="J36" s="53"/>
    </row>
    <row r="37" spans="2:10" s="12" customFormat="1" ht="13.5" thickBot="1" x14ac:dyDescent="0.25">
      <c r="B37" s="56"/>
      <c r="C37" s="14"/>
      <c r="D37" s="14"/>
      <c r="E37" s="14"/>
      <c r="F37" s="14"/>
      <c r="G37" s="15"/>
      <c r="H37" s="15"/>
      <c r="I37" s="15"/>
      <c r="J37" s="53"/>
    </row>
    <row r="38" spans="2:10" s="12" customFormat="1" ht="13.5" thickBot="1" x14ac:dyDescent="0.25">
      <c r="B38" s="57" t="s">
        <v>63</v>
      </c>
      <c r="C38" s="69" t="s">
        <v>56</v>
      </c>
      <c r="D38" s="16"/>
      <c r="E38" s="17"/>
      <c r="F38" s="16"/>
      <c r="G38" s="18"/>
      <c r="H38" s="18"/>
      <c r="I38" s="7">
        <f>I40+I44+I46+I50</f>
        <v>4.375</v>
      </c>
      <c r="J38" s="58"/>
    </row>
    <row r="39" spans="2:10" s="12" customFormat="1" x14ac:dyDescent="0.2">
      <c r="B39" s="55" t="s">
        <v>16</v>
      </c>
      <c r="C39" s="67" t="s">
        <v>56</v>
      </c>
      <c r="D39" s="11"/>
      <c r="E39" s="10"/>
      <c r="F39" s="11"/>
      <c r="G39" s="13"/>
      <c r="H39" s="9"/>
      <c r="I39" s="9"/>
      <c r="J39" s="53"/>
    </row>
    <row r="40" spans="2:10" s="12" customFormat="1" x14ac:dyDescent="0.2">
      <c r="B40" s="54" t="s">
        <v>9</v>
      </c>
      <c r="C40" s="67"/>
      <c r="D40" s="11">
        <v>1</v>
      </c>
      <c r="E40" s="10">
        <v>120</v>
      </c>
      <c r="F40" s="11">
        <v>1</v>
      </c>
      <c r="G40" s="9"/>
      <c r="H40" s="9"/>
      <c r="I40" s="9">
        <f>F40*D40*0.125</f>
        <v>0.125</v>
      </c>
      <c r="J40" s="53"/>
    </row>
    <row r="41" spans="2:10" s="12" customFormat="1" x14ac:dyDescent="0.2">
      <c r="B41" s="54" t="s">
        <v>17</v>
      </c>
      <c r="C41" s="67"/>
      <c r="D41" s="11"/>
      <c r="E41" s="10"/>
      <c r="F41" s="11"/>
      <c r="G41" s="9"/>
      <c r="H41" s="9"/>
      <c r="I41" s="9"/>
      <c r="J41" s="53"/>
    </row>
    <row r="42" spans="2:10" s="12" customFormat="1" x14ac:dyDescent="0.2">
      <c r="B42" s="55"/>
      <c r="C42" s="68"/>
      <c r="D42" s="11"/>
      <c r="E42" s="10"/>
      <c r="F42" s="11"/>
      <c r="G42" s="9"/>
      <c r="H42" s="9"/>
      <c r="I42" s="9"/>
      <c r="J42" s="53"/>
    </row>
    <row r="43" spans="2:10" s="12" customFormat="1" x14ac:dyDescent="0.2">
      <c r="B43" s="55" t="s">
        <v>18</v>
      </c>
      <c r="C43" s="67" t="s">
        <v>56</v>
      </c>
      <c r="D43" s="11"/>
      <c r="E43" s="10"/>
      <c r="F43" s="11"/>
      <c r="G43" s="13"/>
      <c r="H43" s="9"/>
      <c r="I43" s="9"/>
      <c r="J43" s="53"/>
    </row>
    <row r="44" spans="2:10" s="12" customFormat="1" x14ac:dyDescent="0.2">
      <c r="B44" s="54" t="s">
        <v>9</v>
      </c>
      <c r="C44" s="67"/>
      <c r="D44" s="11">
        <v>1</v>
      </c>
      <c r="E44" s="10">
        <v>120</v>
      </c>
      <c r="F44" s="11">
        <v>0.5</v>
      </c>
      <c r="G44" s="9"/>
      <c r="H44" s="9"/>
      <c r="I44" s="9">
        <f>F44*D44*0.125</f>
        <v>6.25E-2</v>
      </c>
      <c r="J44" s="53"/>
    </row>
    <row r="45" spans="2:10" s="12" customFormat="1" x14ac:dyDescent="0.2">
      <c r="B45" s="54" t="s">
        <v>19</v>
      </c>
      <c r="C45" s="67"/>
      <c r="D45" s="11"/>
      <c r="E45" s="10"/>
      <c r="F45" s="11"/>
      <c r="G45" s="9"/>
      <c r="H45" s="9"/>
      <c r="I45" s="9"/>
      <c r="J45" s="53"/>
    </row>
    <row r="46" spans="2:10" s="12" customFormat="1" x14ac:dyDescent="0.2">
      <c r="B46" s="54" t="s">
        <v>20</v>
      </c>
      <c r="C46" s="67"/>
      <c r="D46" s="11">
        <v>1</v>
      </c>
      <c r="E46" s="10"/>
      <c r="F46" s="11">
        <v>8</v>
      </c>
      <c r="G46" s="9"/>
      <c r="H46" s="9"/>
      <c r="I46" s="9">
        <f>4*F46*0.125</f>
        <v>4</v>
      </c>
      <c r="J46" s="53"/>
    </row>
    <row r="47" spans="2:10" s="12" customFormat="1" ht="12.75" customHeight="1" x14ac:dyDescent="0.2">
      <c r="B47" s="54" t="s">
        <v>21</v>
      </c>
      <c r="C47" s="67"/>
      <c r="D47" s="11"/>
      <c r="E47" s="10"/>
      <c r="F47" s="11"/>
      <c r="G47" s="9"/>
      <c r="H47" s="9"/>
      <c r="I47" s="9"/>
      <c r="J47" s="53">
        <v>12</v>
      </c>
    </row>
    <row r="48" spans="2:10" s="12" customFormat="1" ht="12.75" customHeight="1" x14ac:dyDescent="0.2">
      <c r="B48" s="56"/>
      <c r="C48" s="14"/>
      <c r="D48" s="14"/>
      <c r="E48" s="14"/>
      <c r="F48" s="14"/>
      <c r="G48" s="15"/>
      <c r="H48" s="15"/>
      <c r="I48" s="15"/>
      <c r="J48" s="53"/>
    </row>
    <row r="49" spans="2:10" s="12" customFormat="1" x14ac:dyDescent="0.2">
      <c r="B49" s="55" t="s">
        <v>22</v>
      </c>
      <c r="C49" s="67" t="s">
        <v>56</v>
      </c>
      <c r="D49" s="11"/>
      <c r="E49" s="10"/>
      <c r="F49" s="11"/>
      <c r="G49" s="13"/>
      <c r="H49" s="9"/>
      <c r="I49" s="9"/>
      <c r="J49" s="53"/>
    </row>
    <row r="50" spans="2:10" s="12" customFormat="1" x14ac:dyDescent="0.2">
      <c r="B50" s="54" t="s">
        <v>9</v>
      </c>
      <c r="C50" s="67"/>
      <c r="D50" s="11">
        <v>1</v>
      </c>
      <c r="E50" s="10">
        <v>120</v>
      </c>
      <c r="F50" s="11">
        <v>1.5</v>
      </c>
      <c r="G50" s="9"/>
      <c r="H50" s="9"/>
      <c r="I50" s="9">
        <f>F50*D50*0.125</f>
        <v>0.1875</v>
      </c>
      <c r="J50" s="53"/>
    </row>
    <row r="51" spans="2:10" s="12" customFormat="1" x14ac:dyDescent="0.2">
      <c r="B51" s="54" t="s">
        <v>23</v>
      </c>
      <c r="C51" s="67"/>
      <c r="D51" s="11"/>
      <c r="E51" s="10"/>
      <c r="F51" s="11"/>
      <c r="G51" s="9"/>
      <c r="H51" s="9"/>
      <c r="I51" s="9"/>
      <c r="J51" s="53"/>
    </row>
    <row r="52" spans="2:10" s="12" customFormat="1" ht="13.5" thickBot="1" x14ac:dyDescent="0.25">
      <c r="B52" s="59"/>
      <c r="C52" s="70"/>
      <c r="D52" s="60"/>
      <c r="E52" s="61"/>
      <c r="F52" s="60"/>
      <c r="G52" s="62"/>
      <c r="H52" s="62"/>
      <c r="I52" s="62"/>
      <c r="J52" s="63"/>
    </row>
    <row r="53" spans="2:10" s="12" customFormat="1" ht="28.5" customHeight="1" x14ac:dyDescent="0.2">
      <c r="B53" s="72" t="s">
        <v>64</v>
      </c>
      <c r="C53" s="72"/>
      <c r="D53" s="72"/>
      <c r="E53" s="72"/>
      <c r="F53" s="72"/>
      <c r="G53" s="72"/>
      <c r="H53" s="72"/>
      <c r="I53" s="72"/>
      <c r="J53" s="72"/>
    </row>
    <row r="54" spans="2:10" s="12" customFormat="1" x14ac:dyDescent="0.2">
      <c r="B54" s="19"/>
      <c r="C54" s="19"/>
      <c r="D54" s="20"/>
      <c r="E54" s="21"/>
      <c r="F54" s="20"/>
      <c r="G54" s="23"/>
      <c r="H54" s="23"/>
      <c r="I54" s="22"/>
      <c r="J54" s="23"/>
    </row>
    <row r="55" spans="2:10" s="12" customFormat="1" ht="13.5" thickBot="1" x14ac:dyDescent="0.25">
      <c r="B55" s="24"/>
      <c r="C55" s="24"/>
      <c r="D55" s="20"/>
      <c r="E55" s="21"/>
      <c r="F55" s="20"/>
      <c r="G55" s="23"/>
      <c r="H55" s="23"/>
      <c r="I55" s="23"/>
      <c r="J55" s="23"/>
    </row>
    <row r="56" spans="2:10" s="12" customFormat="1" ht="38.25" x14ac:dyDescent="0.2">
      <c r="B56" s="80"/>
      <c r="C56" s="78" t="s">
        <v>45</v>
      </c>
      <c r="D56" s="41" t="s">
        <v>0</v>
      </c>
      <c r="E56" s="42" t="s">
        <v>1</v>
      </c>
      <c r="F56" s="43" t="s">
        <v>50</v>
      </c>
      <c r="G56" s="44" t="s">
        <v>41</v>
      </c>
      <c r="H56" s="44" t="s">
        <v>42</v>
      </c>
      <c r="I56" s="45" t="s">
        <v>43</v>
      </c>
      <c r="J56" s="46" t="s">
        <v>2</v>
      </c>
    </row>
    <row r="57" spans="2:10" s="12" customFormat="1" ht="13.5" thickBot="1" x14ac:dyDescent="0.25">
      <c r="B57" s="81"/>
      <c r="C57" s="79" t="s">
        <v>46</v>
      </c>
      <c r="D57" s="30" t="s">
        <v>44</v>
      </c>
      <c r="E57" s="2" t="s">
        <v>3</v>
      </c>
      <c r="F57" s="2" t="s">
        <v>4</v>
      </c>
      <c r="G57" s="2" t="s">
        <v>5</v>
      </c>
      <c r="H57" s="3" t="s">
        <v>6</v>
      </c>
      <c r="I57" s="2" t="s">
        <v>51</v>
      </c>
      <c r="J57" s="47" t="s">
        <v>6</v>
      </c>
    </row>
    <row r="58" spans="2:10" s="25" customFormat="1" ht="13.5" thickBot="1" x14ac:dyDescent="0.25">
      <c r="B58" s="48"/>
      <c r="C58" s="5"/>
      <c r="D58" s="5"/>
      <c r="E58" s="5"/>
      <c r="F58" s="5"/>
      <c r="G58" s="5"/>
      <c r="H58" s="5"/>
      <c r="I58" s="5"/>
      <c r="J58" s="49"/>
    </row>
    <row r="59" spans="2:10" s="12" customFormat="1" ht="13.5" thickBot="1" x14ac:dyDescent="0.25">
      <c r="B59" s="50" t="s">
        <v>24</v>
      </c>
      <c r="C59" s="31"/>
      <c r="D59" s="17"/>
      <c r="E59" s="17"/>
      <c r="F59" s="17"/>
      <c r="G59" s="18"/>
      <c r="H59" s="18"/>
      <c r="I59" s="18"/>
      <c r="J59" s="58"/>
    </row>
    <row r="60" spans="2:10" s="12" customFormat="1" x14ac:dyDescent="0.2">
      <c r="B60" s="74" t="s">
        <v>25</v>
      </c>
      <c r="C60" s="82" t="s">
        <v>65</v>
      </c>
      <c r="D60" s="26"/>
      <c r="E60" s="26"/>
      <c r="F60" s="26"/>
      <c r="G60" s="27"/>
      <c r="H60" s="28"/>
      <c r="I60" s="28"/>
      <c r="J60" s="75"/>
    </row>
    <row r="61" spans="2:10" s="12" customFormat="1" x14ac:dyDescent="0.2">
      <c r="B61" s="76" t="s">
        <v>9</v>
      </c>
      <c r="C61" s="83"/>
      <c r="D61" s="10">
        <v>1</v>
      </c>
      <c r="E61" s="10">
        <v>120</v>
      </c>
      <c r="F61" s="10">
        <v>1</v>
      </c>
      <c r="G61" s="9">
        <f>0.16*E61*D61*F61</f>
        <v>19.2</v>
      </c>
      <c r="H61" s="9"/>
      <c r="I61" s="9">
        <f>F61*D61*0.125</f>
        <v>0.125</v>
      </c>
      <c r="J61" s="53"/>
    </row>
    <row r="62" spans="2:10" s="12" customFormat="1" x14ac:dyDescent="0.2">
      <c r="B62" s="54" t="s">
        <v>26</v>
      </c>
      <c r="C62" s="67"/>
      <c r="D62" s="11"/>
      <c r="E62" s="10"/>
      <c r="F62" s="11"/>
      <c r="G62" s="9"/>
      <c r="H62" s="9"/>
      <c r="I62" s="9"/>
      <c r="J62" s="53"/>
    </row>
    <row r="63" spans="2:10" s="12" customFormat="1" x14ac:dyDescent="0.2">
      <c r="B63" s="54"/>
      <c r="C63" s="67"/>
      <c r="D63" s="11"/>
      <c r="E63" s="10"/>
      <c r="F63" s="11"/>
      <c r="G63" s="9"/>
      <c r="H63" s="9"/>
      <c r="I63" s="9"/>
      <c r="J63" s="53"/>
    </row>
    <row r="64" spans="2:10" s="12" customFormat="1" x14ac:dyDescent="0.2">
      <c r="B64" s="74" t="s">
        <v>27</v>
      </c>
      <c r="C64" s="83" t="s">
        <v>66</v>
      </c>
      <c r="D64" s="10"/>
      <c r="E64" s="10"/>
      <c r="F64" s="10"/>
      <c r="G64" s="13"/>
      <c r="H64" s="9"/>
      <c r="I64" s="9"/>
      <c r="J64" s="53"/>
    </row>
    <row r="65" spans="2:10" s="12" customFormat="1" x14ac:dyDescent="0.2">
      <c r="B65" s="54" t="s">
        <v>9</v>
      </c>
      <c r="C65" s="67"/>
      <c r="D65" s="11">
        <v>1</v>
      </c>
      <c r="E65" s="10">
        <v>120</v>
      </c>
      <c r="F65" s="11">
        <v>1.5</v>
      </c>
      <c r="G65" s="9">
        <f>0.16*E65*D65*F65</f>
        <v>28.799999999999997</v>
      </c>
      <c r="H65" s="9"/>
      <c r="I65" s="9">
        <f>F65*D65*0.125</f>
        <v>0.1875</v>
      </c>
      <c r="J65" s="53"/>
    </row>
    <row r="66" spans="2:10" s="12" customFormat="1" x14ac:dyDescent="0.2">
      <c r="B66" s="54" t="s">
        <v>28</v>
      </c>
      <c r="C66" s="67"/>
      <c r="D66" s="11"/>
      <c r="E66" s="10"/>
      <c r="F66" s="11"/>
      <c r="G66" s="9"/>
      <c r="H66" s="14"/>
      <c r="I66" s="9"/>
      <c r="J66" s="53"/>
    </row>
    <row r="67" spans="2:10" s="12" customFormat="1" x14ac:dyDescent="0.2">
      <c r="B67" s="54" t="s">
        <v>29</v>
      </c>
      <c r="C67" s="67"/>
      <c r="D67" s="11"/>
      <c r="E67" s="10"/>
      <c r="F67" s="11"/>
      <c r="G67" s="9"/>
      <c r="H67" s="9">
        <v>180</v>
      </c>
      <c r="I67" s="9"/>
      <c r="J67" s="53"/>
    </row>
    <row r="68" spans="2:10" s="12" customFormat="1" x14ac:dyDescent="0.2">
      <c r="B68" s="54" t="s">
        <v>30</v>
      </c>
      <c r="C68" s="67"/>
      <c r="D68" s="11"/>
      <c r="E68" s="10"/>
      <c r="F68" s="11"/>
      <c r="G68" s="9"/>
      <c r="H68" s="9"/>
      <c r="I68" s="9">
        <f>F65*D65*0.125</f>
        <v>0.1875</v>
      </c>
      <c r="J68" s="53"/>
    </row>
    <row r="69" spans="2:10" s="12" customFormat="1" x14ac:dyDescent="0.2">
      <c r="B69" s="54"/>
      <c r="C69" s="67"/>
      <c r="D69" s="14"/>
      <c r="E69" s="14"/>
      <c r="F69" s="14"/>
      <c r="G69" s="15"/>
      <c r="H69" s="15"/>
      <c r="I69" s="15"/>
      <c r="J69" s="53"/>
    </row>
    <row r="70" spans="2:10" s="12" customFormat="1" x14ac:dyDescent="0.2">
      <c r="B70" s="55" t="s">
        <v>31</v>
      </c>
      <c r="C70" s="67" t="s">
        <v>78</v>
      </c>
      <c r="D70" s="11"/>
      <c r="E70" s="10"/>
      <c r="F70" s="11"/>
      <c r="G70" s="9"/>
      <c r="H70" s="15"/>
      <c r="I70" s="9"/>
      <c r="J70" s="77"/>
    </row>
    <row r="71" spans="2:10" s="12" customFormat="1" x14ac:dyDescent="0.2">
      <c r="B71" s="54" t="s">
        <v>80</v>
      </c>
      <c r="C71" s="98"/>
      <c r="D71" s="92">
        <v>1</v>
      </c>
      <c r="E71" s="10">
        <v>80</v>
      </c>
      <c r="F71" s="11">
        <v>1.5</v>
      </c>
      <c r="G71" s="9">
        <v>28.8</v>
      </c>
      <c r="H71" s="15"/>
      <c r="I71" s="9">
        <f>F71*D71*0.125</f>
        <v>0.1875</v>
      </c>
      <c r="J71" s="53"/>
    </row>
    <row r="72" spans="2:10" s="12" customFormat="1" x14ac:dyDescent="0.2">
      <c r="B72" s="54" t="s">
        <v>33</v>
      </c>
      <c r="C72" s="67"/>
      <c r="D72" s="11"/>
      <c r="E72" s="10"/>
      <c r="F72" s="11"/>
      <c r="G72" s="9"/>
      <c r="H72" s="9">
        <v>1.5</v>
      </c>
      <c r="I72" s="9"/>
      <c r="J72" s="53"/>
    </row>
    <row r="73" spans="2:10" s="12" customFormat="1" x14ac:dyDescent="0.2">
      <c r="B73" s="54" t="s">
        <v>34</v>
      </c>
      <c r="C73" s="67"/>
      <c r="D73" s="11"/>
      <c r="E73" s="10"/>
      <c r="F73" s="11"/>
      <c r="G73" s="9"/>
      <c r="H73" s="9">
        <v>3</v>
      </c>
      <c r="I73" s="9"/>
      <c r="J73" s="53"/>
    </row>
    <row r="74" spans="2:10" s="12" customFormat="1" x14ac:dyDescent="0.2">
      <c r="B74" s="54" t="s">
        <v>35</v>
      </c>
      <c r="C74" s="67"/>
      <c r="D74" s="11"/>
      <c r="E74" s="10"/>
      <c r="F74" s="11"/>
      <c r="G74" s="9"/>
      <c r="H74" s="9">
        <v>1.5</v>
      </c>
      <c r="I74" s="9"/>
      <c r="J74" s="53"/>
    </row>
    <row r="75" spans="2:10" s="12" customFormat="1" x14ac:dyDescent="0.2">
      <c r="B75" s="54" t="s">
        <v>36</v>
      </c>
      <c r="C75" s="67"/>
      <c r="D75" s="11"/>
      <c r="E75" s="10"/>
      <c r="F75" s="11"/>
      <c r="G75" s="9"/>
      <c r="H75" s="9">
        <v>0.9</v>
      </c>
      <c r="I75" s="9"/>
      <c r="J75" s="53"/>
    </row>
    <row r="76" spans="2:10" s="12" customFormat="1" x14ac:dyDescent="0.2">
      <c r="B76" s="54"/>
      <c r="C76" s="67"/>
      <c r="D76" s="11"/>
      <c r="E76" s="10"/>
      <c r="F76" s="11"/>
      <c r="G76" s="9"/>
      <c r="H76" s="9"/>
      <c r="I76" s="9"/>
      <c r="J76" s="53"/>
    </row>
    <row r="77" spans="2:10" s="12" customFormat="1" x14ac:dyDescent="0.2">
      <c r="B77" s="55" t="s">
        <v>37</v>
      </c>
      <c r="C77" s="67" t="s">
        <v>77</v>
      </c>
      <c r="D77" s="11"/>
      <c r="E77" s="10"/>
      <c r="F77" s="11"/>
      <c r="G77" s="9"/>
      <c r="H77" s="15"/>
      <c r="I77" s="9"/>
      <c r="J77" s="77"/>
    </row>
    <row r="78" spans="2:10" s="12" customFormat="1" x14ac:dyDescent="0.2">
      <c r="B78" s="54" t="s">
        <v>38</v>
      </c>
      <c r="C78" s="67"/>
      <c r="D78" s="11"/>
      <c r="E78" s="10"/>
      <c r="F78" s="11"/>
      <c r="G78" s="9"/>
      <c r="H78" s="9"/>
      <c r="I78" s="9"/>
      <c r="J78" s="53">
        <v>1</v>
      </c>
    </row>
    <row r="79" spans="2:10" s="12" customFormat="1" x14ac:dyDescent="0.2">
      <c r="B79" s="54" t="s">
        <v>39</v>
      </c>
      <c r="C79" s="67"/>
      <c r="D79" s="11"/>
      <c r="E79" s="10"/>
      <c r="F79" s="11"/>
      <c r="G79" s="9"/>
      <c r="H79" s="9">
        <v>0.7</v>
      </c>
      <c r="I79" s="9"/>
      <c r="J79" s="53"/>
    </row>
    <row r="80" spans="2:10" s="12" customFormat="1" x14ac:dyDescent="0.2">
      <c r="B80" s="54"/>
      <c r="C80" s="67"/>
      <c r="D80" s="11"/>
      <c r="E80" s="10"/>
      <c r="F80" s="11"/>
      <c r="G80" s="9"/>
      <c r="H80" s="9"/>
      <c r="I80" s="9"/>
      <c r="J80" s="53"/>
    </row>
    <row r="81" spans="2:10" s="12" customFormat="1" x14ac:dyDescent="0.2">
      <c r="B81" s="55" t="s">
        <v>69</v>
      </c>
      <c r="C81" s="67" t="s">
        <v>70</v>
      </c>
      <c r="D81" s="11"/>
      <c r="E81" s="10"/>
      <c r="F81" s="11"/>
      <c r="G81" s="9"/>
      <c r="H81" s="9"/>
      <c r="I81" s="9"/>
      <c r="J81" s="53"/>
    </row>
    <row r="82" spans="2:10" s="12" customFormat="1" x14ac:dyDescent="0.2">
      <c r="B82" s="54" t="s">
        <v>40</v>
      </c>
      <c r="C82" s="67"/>
      <c r="D82" s="11"/>
      <c r="E82" s="10"/>
      <c r="F82" s="11"/>
      <c r="G82" s="9"/>
      <c r="H82" s="9"/>
      <c r="I82" s="9"/>
      <c r="J82" s="53">
        <v>4</v>
      </c>
    </row>
    <row r="83" spans="2:10" s="12" customFormat="1" x14ac:dyDescent="0.2">
      <c r="B83" s="54"/>
      <c r="C83" s="67"/>
      <c r="D83" s="11"/>
      <c r="E83" s="10"/>
      <c r="F83" s="11"/>
      <c r="G83" s="9"/>
      <c r="H83" s="9"/>
      <c r="I83" s="9"/>
      <c r="J83" s="53"/>
    </row>
    <row r="84" spans="2:10" s="12" customFormat="1" x14ac:dyDescent="0.2">
      <c r="B84" s="55" t="s">
        <v>71</v>
      </c>
      <c r="C84" s="67" t="s">
        <v>74</v>
      </c>
      <c r="D84" s="11"/>
      <c r="E84" s="10"/>
      <c r="F84" s="11"/>
      <c r="G84" s="9"/>
      <c r="H84" s="9"/>
      <c r="I84" s="9"/>
      <c r="J84" s="53"/>
    </row>
    <row r="85" spans="2:10" s="12" customFormat="1" x14ac:dyDescent="0.2">
      <c r="B85" s="54" t="s">
        <v>72</v>
      </c>
      <c r="C85" s="67"/>
      <c r="D85" s="11"/>
      <c r="E85" s="10"/>
      <c r="F85" s="11"/>
      <c r="G85" s="9"/>
      <c r="H85" s="9"/>
      <c r="I85" s="9"/>
      <c r="J85" s="53">
        <v>1</v>
      </c>
    </row>
    <row r="86" spans="2:10" s="12" customFormat="1" x14ac:dyDescent="0.2">
      <c r="B86" s="54" t="s">
        <v>73</v>
      </c>
      <c r="C86" s="67"/>
      <c r="D86" s="11"/>
      <c r="E86" s="10"/>
      <c r="F86" s="11"/>
      <c r="G86" s="9"/>
      <c r="H86" s="9"/>
      <c r="I86" s="9"/>
      <c r="J86" s="53">
        <v>1</v>
      </c>
    </row>
    <row r="87" spans="2:10" s="12" customFormat="1" ht="13.5" thickBot="1" x14ac:dyDescent="0.25">
      <c r="B87" s="59"/>
      <c r="C87" s="70"/>
      <c r="D87" s="60"/>
      <c r="E87" s="61"/>
      <c r="F87" s="60"/>
      <c r="G87" s="62"/>
      <c r="H87" s="62"/>
      <c r="I87" s="62"/>
      <c r="J87" s="63"/>
    </row>
    <row r="88" spans="2:10" x14ac:dyDescent="0.2">
      <c r="G88" s="29"/>
      <c r="H88" s="29"/>
      <c r="I88" s="29"/>
      <c r="J88" s="29"/>
    </row>
    <row r="89" spans="2:10" x14ac:dyDescent="0.2">
      <c r="G89" s="29"/>
      <c r="H89" s="29"/>
      <c r="I89" s="29"/>
      <c r="J89" s="29"/>
    </row>
    <row r="90" spans="2:10" x14ac:dyDescent="0.2">
      <c r="G90" s="29"/>
      <c r="H90" s="29"/>
      <c r="I90" s="29"/>
      <c r="J90" s="29"/>
    </row>
  </sheetData>
  <sheetProtection selectLockedCells="1" selectUnlockedCells="1"/>
  <mergeCells count="8">
    <mergeCell ref="B1:J1"/>
    <mergeCell ref="B3:J3"/>
    <mergeCell ref="B13:J13"/>
    <mergeCell ref="B14:J14"/>
    <mergeCell ref="B11:J11"/>
    <mergeCell ref="B7:J7"/>
    <mergeCell ref="B8:J8"/>
    <mergeCell ref="B53:J53"/>
  </mergeCells>
  <printOptions horizontalCentered="1"/>
  <pageMargins left="0.11811023622047245" right="0.39370078740157483" top="0.94488188976377963" bottom="0.47244094488188981" header="0.51181102362204722" footer="0.51181102362204722"/>
  <pageSetup paperSize="9" scale="85" firstPageNumber="0" orientation="portrait" horizontalDpi="300" verticalDpi="300" r:id="rId1"/>
  <headerFooter alignWithMargins="0">
    <oddHeader>&amp;LCEA - FAZ - UNT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zoomScaleNormal="100" workbookViewId="0">
      <selection activeCell="B15" sqref="B15"/>
    </sheetView>
  </sheetViews>
  <sheetFormatPr baseColWidth="10" defaultRowHeight="12.75" x14ac:dyDescent="0.2"/>
  <cols>
    <col min="1" max="1" width="1.42578125" customWidth="1"/>
    <col min="2" max="2" width="33.28515625" style="1" customWidth="1"/>
    <col min="3" max="3" width="17.140625" style="1" customWidth="1"/>
    <col min="4" max="10" width="8" customWidth="1"/>
    <col min="11" max="11" width="14.7109375" customWidth="1"/>
  </cols>
  <sheetData>
    <row r="1" spans="2:10" ht="18" x14ac:dyDescent="0.25">
      <c r="B1" s="71" t="s">
        <v>49</v>
      </c>
      <c r="C1" s="71"/>
      <c r="D1" s="71"/>
      <c r="E1" s="71"/>
      <c r="F1" s="71"/>
      <c r="G1" s="71"/>
      <c r="H1" s="71"/>
      <c r="I1" s="71"/>
      <c r="J1" s="71"/>
    </row>
    <row r="2" spans="2:10" ht="18" x14ac:dyDescent="0.25">
      <c r="B2" s="36"/>
      <c r="C2" s="36"/>
      <c r="D2" s="36"/>
      <c r="E2" s="36"/>
      <c r="F2" s="36"/>
      <c r="G2" s="37"/>
      <c r="H2" s="37"/>
      <c r="I2" s="37"/>
      <c r="J2" s="37"/>
    </row>
    <row r="3" spans="2:10" ht="28.5" customHeight="1" x14ac:dyDescent="0.2">
      <c r="B3" s="72" t="s">
        <v>81</v>
      </c>
      <c r="C3" s="72"/>
      <c r="D3" s="72"/>
      <c r="E3" s="72"/>
      <c r="F3" s="72"/>
      <c r="G3" s="72"/>
      <c r="H3" s="72"/>
      <c r="I3" s="72"/>
      <c r="J3" s="72"/>
    </row>
    <row r="4" spans="2:10" s="40" customFormat="1" ht="15.75" customHeight="1" x14ac:dyDescent="0.25">
      <c r="B4" s="39" t="s">
        <v>57</v>
      </c>
      <c r="C4" s="39"/>
    </row>
    <row r="5" spans="2:10" s="40" customFormat="1" ht="15.75" customHeight="1" x14ac:dyDescent="0.25">
      <c r="B5" s="38" t="s">
        <v>58</v>
      </c>
      <c r="C5" s="39"/>
    </row>
    <row r="6" spans="2:10" s="40" customFormat="1" ht="15.75" customHeight="1" x14ac:dyDescent="0.25">
      <c r="B6" s="38" t="s">
        <v>59</v>
      </c>
      <c r="C6" s="39"/>
    </row>
    <row r="7" spans="2:10" s="40" customFormat="1" ht="28.5" customHeight="1" x14ac:dyDescent="0.2">
      <c r="B7" s="72" t="s">
        <v>60</v>
      </c>
      <c r="C7" s="72"/>
      <c r="D7" s="72"/>
      <c r="E7" s="72"/>
      <c r="F7" s="72"/>
      <c r="G7" s="72"/>
      <c r="H7" s="72"/>
      <c r="I7" s="72"/>
      <c r="J7" s="72"/>
    </row>
    <row r="8" spans="2:10" s="40" customFormat="1" ht="28.5" customHeight="1" x14ac:dyDescent="0.2">
      <c r="B8" s="72" t="s">
        <v>67</v>
      </c>
      <c r="C8" s="72"/>
      <c r="D8" s="72"/>
      <c r="E8" s="72"/>
      <c r="F8" s="72"/>
      <c r="G8" s="72"/>
      <c r="H8" s="72"/>
      <c r="I8" s="72"/>
      <c r="J8" s="72"/>
    </row>
    <row r="9" spans="2:10" s="40" customFormat="1" ht="15.75" customHeight="1" x14ac:dyDescent="0.25">
      <c r="B9" s="38" t="s">
        <v>61</v>
      </c>
      <c r="C9" s="39"/>
    </row>
    <row r="10" spans="2:10" s="40" customFormat="1" ht="15.75" customHeight="1" x14ac:dyDescent="0.25">
      <c r="B10" s="38" t="s">
        <v>68</v>
      </c>
      <c r="C10" s="39"/>
    </row>
    <row r="11" spans="2:10" s="40" customFormat="1" ht="28.5" customHeight="1" x14ac:dyDescent="0.2">
      <c r="B11" s="72" t="s">
        <v>62</v>
      </c>
      <c r="C11" s="72"/>
      <c r="D11" s="72"/>
      <c r="E11" s="72"/>
      <c r="F11" s="72"/>
      <c r="G11" s="72"/>
      <c r="H11" s="72"/>
      <c r="I11" s="72"/>
      <c r="J11" s="72"/>
    </row>
    <row r="12" spans="2:10" s="40" customFormat="1" ht="15" x14ac:dyDescent="0.25">
      <c r="B12" s="38"/>
      <c r="C12" s="39"/>
    </row>
    <row r="13" spans="2:10" ht="18" x14ac:dyDescent="0.25">
      <c r="B13" s="71" t="str">
        <f>[1]Precios!B1</f>
        <v>PRODUCCION DE CAÑA DE AZÚCAR - PROVINCIA DE TUCUMAN</v>
      </c>
      <c r="C13" s="71"/>
      <c r="D13" s="71"/>
      <c r="E13" s="71"/>
      <c r="F13" s="71"/>
      <c r="G13" s="71"/>
      <c r="H13" s="71"/>
      <c r="I13" s="71"/>
      <c r="J13" s="71"/>
    </row>
    <row r="14" spans="2:10" ht="15.75" x14ac:dyDescent="0.25">
      <c r="B14" s="73" t="s">
        <v>82</v>
      </c>
      <c r="C14" s="73"/>
      <c r="D14" s="73"/>
      <c r="E14" s="73"/>
      <c r="F14" s="73"/>
      <c r="G14" s="73"/>
      <c r="H14" s="73"/>
      <c r="I14" s="73"/>
      <c r="J14" s="73"/>
    </row>
    <row r="16" spans="2:10" ht="18" x14ac:dyDescent="0.25">
      <c r="B16" s="33" t="s">
        <v>47</v>
      </c>
      <c r="C16" s="34">
        <v>200</v>
      </c>
      <c r="D16" s="35" t="s">
        <v>48</v>
      </c>
    </row>
    <row r="17" spans="2:10" ht="13.5" thickBot="1" x14ac:dyDescent="0.25"/>
    <row r="18" spans="2:10" ht="38.25" x14ac:dyDescent="0.2">
      <c r="B18" s="88"/>
      <c r="C18" s="90" t="s">
        <v>45</v>
      </c>
      <c r="D18" s="41" t="s">
        <v>0</v>
      </c>
      <c r="E18" s="42" t="s">
        <v>1</v>
      </c>
      <c r="F18" s="43" t="s">
        <v>50</v>
      </c>
      <c r="G18" s="44" t="s">
        <v>41</v>
      </c>
      <c r="H18" s="44" t="s">
        <v>42</v>
      </c>
      <c r="I18" s="45" t="s">
        <v>43</v>
      </c>
      <c r="J18" s="46" t="s">
        <v>2</v>
      </c>
    </row>
    <row r="19" spans="2:10" ht="13.5" thickBot="1" x14ac:dyDescent="0.25">
      <c r="B19" s="89"/>
      <c r="C19" s="91" t="s">
        <v>46</v>
      </c>
      <c r="D19" s="30" t="s">
        <v>44</v>
      </c>
      <c r="E19" s="2" t="s">
        <v>3</v>
      </c>
      <c r="F19" s="2" t="s">
        <v>4</v>
      </c>
      <c r="G19" s="2" t="s">
        <v>5</v>
      </c>
      <c r="H19" s="3" t="s">
        <v>6</v>
      </c>
      <c r="I19" s="2" t="s">
        <v>51</v>
      </c>
      <c r="J19" s="47" t="s">
        <v>6</v>
      </c>
    </row>
    <row r="20" spans="2:10" ht="13.5" thickBot="1" x14ac:dyDescent="0.25">
      <c r="B20" s="48"/>
      <c r="C20" s="95"/>
      <c r="D20" s="85"/>
      <c r="E20" s="64"/>
      <c r="F20" s="64"/>
      <c r="G20" s="64"/>
      <c r="H20" s="64"/>
      <c r="I20" s="64"/>
      <c r="J20" s="87"/>
    </row>
    <row r="21" spans="2:10" ht="13.5" thickBot="1" x14ac:dyDescent="0.25">
      <c r="B21" s="50" t="s">
        <v>76</v>
      </c>
      <c r="C21" s="96"/>
      <c r="D21" s="84"/>
      <c r="E21" s="17"/>
      <c r="F21" s="17"/>
      <c r="G21" s="18"/>
      <c r="H21" s="18"/>
      <c r="I21" s="18"/>
      <c r="J21" s="58"/>
    </row>
    <row r="22" spans="2:10" x14ac:dyDescent="0.2">
      <c r="B22" s="74"/>
      <c r="C22" s="97"/>
      <c r="D22" s="86"/>
      <c r="E22" s="10"/>
      <c r="F22" s="10"/>
      <c r="G22" s="9"/>
      <c r="H22" s="9"/>
      <c r="I22" s="9"/>
      <c r="J22" s="53"/>
    </row>
    <row r="23" spans="2:10" x14ac:dyDescent="0.2">
      <c r="B23" s="55" t="s">
        <v>13</v>
      </c>
      <c r="C23" s="98" t="s">
        <v>79</v>
      </c>
      <c r="D23" s="92"/>
      <c r="E23" s="10"/>
      <c r="F23" s="11"/>
      <c r="G23" s="13"/>
      <c r="H23" s="9"/>
      <c r="I23" s="9"/>
      <c r="J23" s="53"/>
    </row>
    <row r="24" spans="2:10" x14ac:dyDescent="0.2">
      <c r="B24" s="54" t="s">
        <v>9</v>
      </c>
      <c r="C24" s="98"/>
      <c r="D24" s="92">
        <v>1</v>
      </c>
      <c r="E24" s="10">
        <v>120</v>
      </c>
      <c r="F24" s="11">
        <v>1.5</v>
      </c>
      <c r="G24" s="9">
        <f>0.18*E24*D24*F24</f>
        <v>32.4</v>
      </c>
      <c r="H24" s="9"/>
      <c r="I24" s="9">
        <f>F24*D24*0.125</f>
        <v>0.1875</v>
      </c>
      <c r="J24" s="53"/>
    </row>
    <row r="25" spans="2:10" x14ac:dyDescent="0.2">
      <c r="B25" s="54" t="s">
        <v>14</v>
      </c>
      <c r="C25" s="98"/>
      <c r="D25" s="92"/>
      <c r="E25" s="10"/>
      <c r="F25" s="11"/>
      <c r="G25" s="9"/>
      <c r="H25" s="9"/>
      <c r="I25" s="9"/>
      <c r="J25" s="53"/>
    </row>
    <row r="26" spans="2:10" x14ac:dyDescent="0.2">
      <c r="B26" s="54"/>
      <c r="C26" s="98"/>
      <c r="D26" s="92"/>
      <c r="E26" s="10"/>
      <c r="F26" s="10"/>
      <c r="G26" s="9"/>
      <c r="H26" s="9"/>
      <c r="I26" s="9"/>
      <c r="J26" s="53"/>
    </row>
    <row r="27" spans="2:10" x14ac:dyDescent="0.2">
      <c r="B27" s="74" t="s">
        <v>27</v>
      </c>
      <c r="C27" s="99" t="s">
        <v>66</v>
      </c>
      <c r="D27" s="92"/>
      <c r="E27" s="10"/>
      <c r="F27" s="10"/>
      <c r="G27" s="13"/>
      <c r="H27" s="9"/>
      <c r="I27" s="9"/>
      <c r="J27" s="53"/>
    </row>
    <row r="28" spans="2:10" x14ac:dyDescent="0.2">
      <c r="B28" s="54" t="s">
        <v>9</v>
      </c>
      <c r="C28" s="98"/>
      <c r="D28" s="92">
        <v>1</v>
      </c>
      <c r="E28" s="10">
        <v>120</v>
      </c>
      <c r="F28" s="11">
        <v>1.5</v>
      </c>
      <c r="G28" s="9">
        <f>0.16*E28*D28*F28</f>
        <v>28.799999999999997</v>
      </c>
      <c r="H28" s="9"/>
      <c r="I28" s="9">
        <f>F28*D28*0.125</f>
        <v>0.1875</v>
      </c>
      <c r="J28" s="53"/>
    </row>
    <row r="29" spans="2:10" x14ac:dyDescent="0.2">
      <c r="B29" s="54" t="s">
        <v>28</v>
      </c>
      <c r="C29" s="98"/>
      <c r="D29" s="92"/>
      <c r="E29" s="10"/>
      <c r="F29" s="11"/>
      <c r="G29" s="9"/>
      <c r="H29" s="9"/>
      <c r="I29" s="9"/>
      <c r="J29" s="53"/>
    </row>
    <row r="30" spans="2:10" x14ac:dyDescent="0.2">
      <c r="B30" s="54" t="s">
        <v>29</v>
      </c>
      <c r="C30" s="98"/>
      <c r="D30" s="92"/>
      <c r="E30" s="10"/>
      <c r="F30" s="11"/>
      <c r="G30" s="9"/>
      <c r="H30" s="15">
        <f>3.5*60</f>
        <v>210</v>
      </c>
      <c r="I30" s="9"/>
      <c r="J30" s="53"/>
    </row>
    <row r="31" spans="2:10" x14ac:dyDescent="0.2">
      <c r="B31" s="54" t="s">
        <v>30</v>
      </c>
      <c r="C31" s="98"/>
      <c r="D31" s="93"/>
      <c r="E31" s="14"/>
      <c r="F31" s="14"/>
      <c r="G31" s="15"/>
      <c r="H31" s="14"/>
      <c r="I31" s="15">
        <f>D28*F28*0.125</f>
        <v>0.1875</v>
      </c>
      <c r="J31" s="53"/>
    </row>
    <row r="32" spans="2:10" x14ac:dyDescent="0.2">
      <c r="B32" s="54"/>
      <c r="C32" s="98"/>
      <c r="D32" s="93"/>
      <c r="E32" s="14"/>
      <c r="F32" s="14"/>
      <c r="G32" s="15"/>
      <c r="H32" s="15"/>
      <c r="I32" s="15"/>
      <c r="J32" s="53"/>
    </row>
    <row r="33" spans="2:10" x14ac:dyDescent="0.2">
      <c r="B33" s="55" t="s">
        <v>31</v>
      </c>
      <c r="C33" s="98" t="s">
        <v>78</v>
      </c>
      <c r="D33" s="92"/>
      <c r="E33" s="10"/>
      <c r="F33" s="11"/>
      <c r="G33" s="9"/>
      <c r="H33" s="15"/>
      <c r="I33" s="9"/>
      <c r="J33" s="77"/>
    </row>
    <row r="34" spans="2:10" x14ac:dyDescent="0.2">
      <c r="B34" s="54" t="s">
        <v>32</v>
      </c>
      <c r="C34" s="98"/>
      <c r="D34" s="92">
        <v>1</v>
      </c>
      <c r="E34" s="10">
        <v>80</v>
      </c>
      <c r="F34" s="11">
        <v>1.5</v>
      </c>
      <c r="G34" s="9">
        <v>28.8</v>
      </c>
      <c r="H34" s="15"/>
      <c r="I34" s="9">
        <f>F34*D34*0.125</f>
        <v>0.1875</v>
      </c>
      <c r="J34" s="53"/>
    </row>
    <row r="35" spans="2:10" x14ac:dyDescent="0.2">
      <c r="B35" s="54" t="s">
        <v>33</v>
      </c>
      <c r="C35" s="98"/>
      <c r="D35" s="92"/>
      <c r="E35" s="10"/>
      <c r="F35" s="11"/>
      <c r="G35" s="9"/>
      <c r="H35" s="9">
        <v>1.2</v>
      </c>
      <c r="I35" s="9"/>
      <c r="J35" s="53"/>
    </row>
    <row r="36" spans="2:10" x14ac:dyDescent="0.2">
      <c r="B36" s="54" t="s">
        <v>34</v>
      </c>
      <c r="C36" s="98"/>
      <c r="D36" s="92"/>
      <c r="E36" s="10"/>
      <c r="F36" s="11"/>
      <c r="G36" s="9"/>
      <c r="H36" s="9">
        <v>3.5</v>
      </c>
      <c r="I36" s="9"/>
      <c r="J36" s="53"/>
    </row>
    <row r="37" spans="2:10" x14ac:dyDescent="0.2">
      <c r="B37" s="54" t="s">
        <v>35</v>
      </c>
      <c r="C37" s="98"/>
      <c r="D37" s="92"/>
      <c r="E37" s="10"/>
      <c r="F37" s="11"/>
      <c r="G37" s="9"/>
      <c r="H37" s="9">
        <v>1.5</v>
      </c>
      <c r="I37" s="9"/>
      <c r="J37" s="53"/>
    </row>
    <row r="38" spans="2:10" x14ac:dyDescent="0.2">
      <c r="B38" s="54" t="s">
        <v>36</v>
      </c>
      <c r="C38" s="98"/>
      <c r="D38" s="92"/>
      <c r="E38" s="10"/>
      <c r="F38" s="11"/>
      <c r="G38" s="9"/>
      <c r="H38" s="9">
        <v>1.2</v>
      </c>
      <c r="I38" s="9"/>
      <c r="J38" s="53"/>
    </row>
    <row r="39" spans="2:10" x14ac:dyDescent="0.2">
      <c r="B39" s="54"/>
      <c r="C39" s="98"/>
      <c r="D39" s="92"/>
      <c r="E39" s="10"/>
      <c r="F39" s="11"/>
      <c r="G39" s="9"/>
      <c r="H39" s="9"/>
      <c r="I39" s="9"/>
      <c r="J39" s="53"/>
    </row>
    <row r="40" spans="2:10" x14ac:dyDescent="0.2">
      <c r="B40" s="55" t="s">
        <v>75</v>
      </c>
      <c r="C40" s="98" t="s">
        <v>77</v>
      </c>
      <c r="D40" s="92"/>
      <c r="E40" s="10"/>
      <c r="F40" s="11"/>
      <c r="G40" s="9"/>
      <c r="H40" s="15"/>
      <c r="I40" s="9"/>
      <c r="J40" s="77"/>
    </row>
    <row r="41" spans="2:10" x14ac:dyDescent="0.2">
      <c r="B41" s="54" t="s">
        <v>38</v>
      </c>
      <c r="C41" s="98"/>
      <c r="D41" s="92"/>
      <c r="E41" s="10"/>
      <c r="F41" s="11"/>
      <c r="G41" s="9"/>
      <c r="H41" s="9"/>
      <c r="I41" s="9"/>
      <c r="J41" s="53">
        <v>1</v>
      </c>
    </row>
    <row r="42" spans="2:10" x14ac:dyDescent="0.2">
      <c r="B42" s="54" t="s">
        <v>39</v>
      </c>
      <c r="C42" s="98"/>
      <c r="D42" s="92"/>
      <c r="E42" s="10"/>
      <c r="F42" s="11"/>
      <c r="G42" s="9"/>
      <c r="H42" s="9">
        <v>0.7</v>
      </c>
      <c r="I42" s="9"/>
      <c r="J42" s="53"/>
    </row>
    <row r="43" spans="2:10" x14ac:dyDescent="0.2">
      <c r="B43" s="54"/>
      <c r="C43" s="98"/>
      <c r="D43" s="92"/>
      <c r="E43" s="10"/>
      <c r="F43" s="11"/>
      <c r="G43" s="9"/>
      <c r="H43" s="9"/>
      <c r="I43" s="9"/>
      <c r="J43" s="53"/>
    </row>
    <row r="44" spans="2:10" x14ac:dyDescent="0.2">
      <c r="B44" s="55" t="s">
        <v>69</v>
      </c>
      <c r="C44" s="98" t="s">
        <v>70</v>
      </c>
      <c r="D44" s="92"/>
      <c r="E44" s="10"/>
      <c r="F44" s="11"/>
      <c r="G44" s="9"/>
      <c r="H44" s="9"/>
      <c r="I44" s="9"/>
      <c r="J44" s="53"/>
    </row>
    <row r="45" spans="2:10" x14ac:dyDescent="0.2">
      <c r="B45" s="54" t="s">
        <v>40</v>
      </c>
      <c r="C45" s="98"/>
      <c r="D45" s="92"/>
      <c r="E45" s="10"/>
      <c r="F45" s="11"/>
      <c r="G45" s="9"/>
      <c r="H45" s="9"/>
      <c r="I45" s="9"/>
      <c r="J45" s="53">
        <v>4</v>
      </c>
    </row>
    <row r="46" spans="2:10" x14ac:dyDescent="0.2">
      <c r="B46" s="54"/>
      <c r="C46" s="98"/>
      <c r="D46" s="92"/>
      <c r="E46" s="10"/>
      <c r="F46" s="11"/>
      <c r="G46" s="9"/>
      <c r="H46" s="9"/>
      <c r="I46" s="9"/>
      <c r="J46" s="53"/>
    </row>
    <row r="47" spans="2:10" x14ac:dyDescent="0.2">
      <c r="B47" s="55" t="s">
        <v>71</v>
      </c>
      <c r="C47" s="98" t="s">
        <v>74</v>
      </c>
      <c r="D47" s="92"/>
      <c r="E47" s="10"/>
      <c r="F47" s="11"/>
      <c r="G47" s="9"/>
      <c r="H47" s="9"/>
      <c r="I47" s="9"/>
      <c r="J47" s="53"/>
    </row>
    <row r="48" spans="2:10" x14ac:dyDescent="0.2">
      <c r="B48" s="54" t="s">
        <v>72</v>
      </c>
      <c r="C48" s="98"/>
      <c r="D48" s="92"/>
      <c r="E48" s="10"/>
      <c r="F48" s="11"/>
      <c r="G48" s="9"/>
      <c r="H48" s="9"/>
      <c r="I48" s="9"/>
      <c r="J48" s="53">
        <v>1</v>
      </c>
    </row>
    <row r="49" spans="2:10" x14ac:dyDescent="0.2">
      <c r="B49" s="54" t="s">
        <v>73</v>
      </c>
      <c r="C49" s="98"/>
      <c r="D49" s="92"/>
      <c r="E49" s="10"/>
      <c r="F49" s="11"/>
      <c r="G49" s="9"/>
      <c r="H49" s="9"/>
      <c r="I49" s="9"/>
      <c r="J49" s="53">
        <v>1</v>
      </c>
    </row>
    <row r="50" spans="2:10" ht="13.5" thickBot="1" x14ac:dyDescent="0.25">
      <c r="B50" s="59"/>
      <c r="C50" s="100"/>
      <c r="D50" s="94"/>
      <c r="E50" s="61"/>
      <c r="F50" s="60"/>
      <c r="G50" s="62"/>
      <c r="H50" s="62"/>
      <c r="I50" s="62"/>
      <c r="J50" s="63"/>
    </row>
  </sheetData>
  <sheetProtection selectLockedCells="1" selectUnlockedCells="1"/>
  <mergeCells count="7">
    <mergeCell ref="B14:J14"/>
    <mergeCell ref="B1:J1"/>
    <mergeCell ref="B3:J3"/>
    <mergeCell ref="B7:J7"/>
    <mergeCell ref="B8:J8"/>
    <mergeCell ref="B11:J11"/>
    <mergeCell ref="B13:J13"/>
  </mergeCells>
  <printOptions horizontalCentered="1"/>
  <pageMargins left="0.11811023622047245" right="0.39370078740157483" top="0.94488188976377963" bottom="0.47244094488188981" header="0.51181102362204722" footer="0.51181102362204722"/>
  <pageSetup paperSize="9" scale="85" firstPageNumber="0" orientation="portrait" horizontalDpi="300" verticalDpi="300" r:id="rId1"/>
  <headerFooter alignWithMargins="0">
    <oddHeader>&amp;LCEA - FAZ - 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GD Caña Planta</vt:lpstr>
      <vt:lpstr>GD Caña Soca</vt:lpstr>
      <vt:lpstr>'GD Caña Planta'!Área_de_impresión</vt:lpstr>
      <vt:lpstr>'GD Caña Soca'!Área_de_impresión</vt:lpstr>
      <vt:lpstr>'GD Caña Planta'!Títulos_a_imprimir</vt:lpstr>
      <vt:lpstr>'GD Caña Soca'!Títulos_a_imprimir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RauL</cp:lastModifiedBy>
  <cp:lastPrinted>2020-11-23T20:14:50Z</cp:lastPrinted>
  <dcterms:created xsi:type="dcterms:W3CDTF">2020-11-20T00:22:07Z</dcterms:created>
  <dcterms:modified xsi:type="dcterms:W3CDTF">2020-11-23T20:49:56Z</dcterms:modified>
</cp:coreProperties>
</file>